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10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4" i="1" l="1"/>
  <c r="O44" i="1" s="1"/>
  <c r="L43" i="1"/>
  <c r="O43" i="1" s="1"/>
  <c r="L42" i="1"/>
  <c r="O42" i="1" s="1"/>
  <c r="O37" i="1"/>
  <c r="O30" i="1"/>
  <c r="O29" i="1"/>
  <c r="O16" i="1"/>
  <c r="O21" i="1"/>
  <c r="O20" i="1"/>
  <c r="O19" i="1"/>
  <c r="O18" i="1"/>
  <c r="O17" i="1"/>
  <c r="O15" i="1"/>
  <c r="O14" i="1"/>
  <c r="O23" i="1" l="1"/>
  <c r="O31" i="1" s="1"/>
  <c r="O39" i="1" s="1"/>
  <c r="O50" i="1" s="1"/>
  <c r="O45" i="1"/>
  <c r="O49" i="1" l="1"/>
  <c r="O47" i="1"/>
</calcChain>
</file>

<file path=xl/comments1.xml><?xml version="1.0" encoding="utf-8"?>
<comments xmlns="http://schemas.openxmlformats.org/spreadsheetml/2006/main">
  <authors>
    <author>Brian Huhmann</author>
  </authors>
  <commentList>
    <comment ref="F4" authorId="0">
      <text>
        <r>
          <rPr>
            <sz val="8"/>
            <color indexed="81"/>
            <rFont val="Tahoma"/>
            <family val="2"/>
          </rPr>
          <t>Place cursor on top of red triangle to see comment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" authorId="0">
      <text>
        <r>
          <rPr>
            <sz val="8"/>
            <color indexed="81"/>
            <rFont val="Tahoma"/>
            <family val="2"/>
          </rPr>
          <t>Number of heifer calves sold = .5 x calf weaning rate x (1-calf death loss rate) - cow replacement rate x (1 - cow death loss rate)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E43" authorId="0">
      <text>
        <r>
          <rPr>
            <sz val="8"/>
            <color indexed="81"/>
            <rFont val="Tahoma"/>
            <family val="2"/>
          </rPr>
          <t>Number steer calves sold = .5 x calf weaning rate x (1- calf death loss rate)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>
      <text>
        <r>
          <rPr>
            <sz val="8"/>
            <color indexed="81"/>
            <rFont val="Tahoma"/>
            <family val="2"/>
          </rPr>
          <t>Number cull cows sold = cow replacement rate x (1 - cow death loss rate)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" authorId="0">
      <text>
        <r>
          <rPr>
            <sz val="8"/>
            <color indexed="81"/>
            <rFont val="Tahoma"/>
            <family val="2"/>
          </rPr>
          <t xml:space="preserve">Break-even selling price for variable costs = (Total variable costs-cull cow income)/(no. steer calves sold x steer calf selling wt (lbs/head)+(no. heifer calves sold x heifer selling wt (lbs/head)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>
      <text>
        <r>
          <rPr>
            <sz val="9"/>
            <color indexed="81"/>
            <rFont val="Tahoma"/>
            <family val="2"/>
          </rPr>
          <t xml:space="preserve">Break - even selling price for total costs = (total costs - cull cow income)/(no. steer calves sold x steer calf selling wt (lbs/head)+(no. helifer calves sold x helfer calf selling wt (lbs/head)
</t>
        </r>
      </text>
    </comment>
  </commentList>
</comments>
</file>

<file path=xl/sharedStrings.xml><?xml version="1.0" encoding="utf-8"?>
<sst xmlns="http://schemas.openxmlformats.org/spreadsheetml/2006/main" count="108" uniqueCount="61">
  <si>
    <t>Production Estimates</t>
  </si>
  <si>
    <t>Calf weaning rate</t>
  </si>
  <si>
    <t>Calf death loss</t>
  </si>
  <si>
    <t>Cow death loss</t>
  </si>
  <si>
    <t>Cow replacement rate</t>
  </si>
  <si>
    <t>Feed Costs</t>
  </si>
  <si>
    <t>Pasture</t>
  </si>
  <si>
    <t>Pasture fert &amp; misc. costs</t>
  </si>
  <si>
    <t>Corn</t>
  </si>
  <si>
    <t>Modified distiller grain</t>
  </si>
  <si>
    <t>Salt and minerals</t>
  </si>
  <si>
    <t>Supplements</t>
  </si>
  <si>
    <t>Hay</t>
  </si>
  <si>
    <t>Corn stalks</t>
  </si>
  <si>
    <t>Other</t>
  </si>
  <si>
    <t>Total Feed Costs</t>
  </si>
  <si>
    <t>Veterninary &amp; Health</t>
  </si>
  <si>
    <t>Machinery, equipment, fuel, &amp; repairs</t>
  </si>
  <si>
    <t>Marketing &amp; miscellaneous</t>
  </si>
  <si>
    <t>Interest on variable costs</t>
  </si>
  <si>
    <t>Labor</t>
  </si>
  <si>
    <t>Total Variable Costs</t>
  </si>
  <si>
    <t>Machinery, equipment, housing, &amp; fences</t>
  </si>
  <si>
    <t>Interest &amp; Insurance on breeding herd</t>
  </si>
  <si>
    <t>Bull depreciation/replacement</t>
  </si>
  <si>
    <t>Heifer calves</t>
  </si>
  <si>
    <t>Steer calves</t>
  </si>
  <si>
    <t>Cull cows</t>
  </si>
  <si>
    <t>Gross Income</t>
  </si>
  <si>
    <t>INCOME</t>
  </si>
  <si>
    <t>VARIABLE COSTS</t>
  </si>
  <si>
    <t>FIXED COSTS</t>
  </si>
  <si>
    <t>INCOME OVER TOTAL COSTS</t>
  </si>
  <si>
    <t>Total Fixed Costs</t>
  </si>
  <si>
    <t>TOTAL ALL COSTS</t>
  </si>
  <si>
    <t>Breakeven selling price for variable costs (per lb)</t>
  </si>
  <si>
    <t>Breakeven selling price for all costs (per lb)</t>
  </si>
  <si>
    <t>Beef Cow-Calf Enterprise Analysis</t>
  </si>
  <si>
    <t>Price</t>
  </si>
  <si>
    <t>Unit</t>
  </si>
  <si>
    <t>x</t>
  </si>
  <si>
    <t>Quantity</t>
  </si>
  <si>
    <t>per lb</t>
  </si>
  <si>
    <t>lbs</t>
  </si>
  <si>
    <t>=</t>
  </si>
  <si>
    <t>Gibson Insurance Group, Inc.</t>
  </si>
  <si>
    <t xml:space="preserve"> per acre</t>
  </si>
  <si>
    <t xml:space="preserve"> per bu</t>
  </si>
  <si>
    <t xml:space="preserve"> per ton</t>
  </si>
  <si>
    <t xml:space="preserve"> per lb</t>
  </si>
  <si>
    <t xml:space="preserve"> acres</t>
  </si>
  <si>
    <t xml:space="preserve"> tons</t>
  </si>
  <si>
    <t xml:space="preserve"> lbs</t>
  </si>
  <si>
    <t xml:space="preserve"> bu</t>
  </si>
  <si>
    <t xml:space="preserve"> per hr</t>
  </si>
  <si>
    <t xml:space="preserve"> months</t>
  </si>
  <si>
    <t xml:space="preserve"> hours</t>
  </si>
  <si>
    <t>head</t>
  </si>
  <si>
    <t>Tipton, MO    660-433-6300</t>
  </si>
  <si>
    <t>Enter your input values in shaded cells</t>
  </si>
  <si>
    <t>Place cursor over cells with red triangles to read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</si>
</sst>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9" fontId="0" fillId="2" borderId="1" xfId="0" applyNumberFormat="1" applyFill="1" applyBorder="1" applyProtection="1">
      <protection locked="0"/>
    </xf>
    <xf numFmtId="9" fontId="0" fillId="2" borderId="2" xfId="0" applyNumberFormat="1" applyFill="1" applyBorder="1" applyProtection="1">
      <protection locked="0"/>
    </xf>
    <xf numFmtId="0" fontId="5" fillId="0" borderId="0" xfId="0" applyFont="1" applyProtection="1"/>
    <xf numFmtId="0" fontId="1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2" fontId="0" fillId="0" borderId="3" xfId="0" applyNumberForma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0" borderId="4" xfId="0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3" fillId="0" borderId="0" xfId="0" applyNumberFormat="1" applyFont="1" applyBorder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0" fillId="0" borderId="0" xfId="0" quotePrefix="1" applyAlignment="1" applyProtection="1">
      <alignment horizontal="center"/>
    </xf>
    <xf numFmtId="164" fontId="0" fillId="0" borderId="0" xfId="0" applyNumberFormat="1" applyProtection="1"/>
    <xf numFmtId="2" fontId="0" fillId="0" borderId="0" xfId="0" applyNumberFormat="1" applyProtection="1"/>
    <xf numFmtId="0" fontId="2" fillId="2" borderId="5" xfId="0" applyFont="1" applyFill="1" applyBorder="1" applyProtection="1">
      <protection locked="0"/>
    </xf>
    <xf numFmtId="0" fontId="4" fillId="2" borderId="6" xfId="0" applyFont="1" applyFill="1" applyBorder="1" applyProtection="1"/>
    <xf numFmtId="0" fontId="4" fillId="2" borderId="7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152400</xdr:colOff>
      <xdr:row>0</xdr:row>
      <xdr:rowOff>9524</xdr:rowOff>
    </xdr:from>
    <xdr:to>
      <xdr:col>15</xdr:col>
      <xdr:colOff>76200</xdr:colOff>
      <xdr:row>6</xdr:row>
      <xdr:rowOff>157844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9524"/>
          <a:ext cx="1857375" cy="1300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showRowColHeaders="0" tabSelected="1" zoomScale="115" zoomScaleNormal="115" workbookViewId="0">
      <selection activeCell="P8" sqref="P8"/>
    </sheetView>
  </sheetViews>
  <sheetFormatPr defaultRowHeight="15" x14ac:dyDescent="0.25"/>
  <cols>
    <col min="1" max="1" width="3.7109375" style="1" customWidth="1"/>
    <col min="2" max="6" width="9.140625" style="1"/>
    <col min="7" max="7" width="6.7109375" style="1" customWidth="1"/>
    <col min="8" max="8" width="4.7109375" style="8" customWidth="1"/>
    <col min="9" max="9" width="9.140625" style="1"/>
    <col min="10" max="10" width="6.7109375" style="1" customWidth="1"/>
    <col min="11" max="12" width="5.7109375" style="1" customWidth="1"/>
    <col min="13" max="13" width="4.7109375" style="1" customWidth="1"/>
    <col min="14" max="14" width="3.7109375" style="1" customWidth="1"/>
    <col min="15" max="16384" width="9.140625" style="1"/>
  </cols>
  <sheetData>
    <row r="1" spans="1:15" ht="18.75" x14ac:dyDescent="0.3">
      <c r="A1" s="6" t="s">
        <v>37</v>
      </c>
      <c r="B1" s="2"/>
      <c r="C1" s="2"/>
      <c r="D1" s="2"/>
      <c r="E1" s="2"/>
      <c r="F1" s="2"/>
      <c r="G1" s="6" t="s">
        <v>45</v>
      </c>
      <c r="H1" s="30"/>
      <c r="I1" s="2"/>
      <c r="J1" s="2"/>
      <c r="K1" s="2"/>
      <c r="L1" s="2"/>
      <c r="M1" s="2"/>
      <c r="N1" s="2"/>
      <c r="O1" s="2"/>
    </row>
    <row r="2" spans="1:15" ht="12" customHeight="1" x14ac:dyDescent="0.25">
      <c r="A2" s="2"/>
      <c r="B2" s="2"/>
      <c r="C2" s="2"/>
      <c r="D2" s="2"/>
      <c r="E2" s="2"/>
      <c r="F2" s="2"/>
      <c r="G2" s="3" t="s">
        <v>58</v>
      </c>
      <c r="H2" s="30"/>
      <c r="I2" s="2"/>
      <c r="J2" s="2"/>
      <c r="K2" s="2"/>
      <c r="L2" s="2"/>
      <c r="M2" s="2"/>
      <c r="N2" s="2"/>
      <c r="O2" s="2"/>
    </row>
    <row r="3" spans="1:15" ht="15" customHeight="1" x14ac:dyDescent="0.3">
      <c r="A3" s="35" t="s">
        <v>59</v>
      </c>
      <c r="B3" s="36"/>
      <c r="C3" s="36"/>
      <c r="D3" s="37"/>
      <c r="E3" s="2"/>
      <c r="F3" s="2"/>
      <c r="G3" s="2"/>
      <c r="H3" s="30"/>
      <c r="I3" s="2"/>
      <c r="J3" s="2"/>
      <c r="K3" s="2"/>
      <c r="L3" s="2"/>
      <c r="M3" s="2"/>
      <c r="N3" s="2"/>
      <c r="O3" s="2"/>
    </row>
    <row r="4" spans="1:15" ht="15" customHeight="1" x14ac:dyDescent="0.3">
      <c r="A4" s="39" t="s">
        <v>60</v>
      </c>
      <c r="C4" s="38"/>
      <c r="D4" s="38"/>
      <c r="E4" s="2"/>
      <c r="F4" s="2"/>
      <c r="G4" s="2"/>
      <c r="H4" s="30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30"/>
      <c r="I5" s="2"/>
      <c r="J5" s="2"/>
      <c r="K5" s="2"/>
      <c r="L5" s="2"/>
      <c r="M5" s="2"/>
      <c r="N5" s="2"/>
      <c r="O5" s="2"/>
    </row>
    <row r="6" spans="1:15" x14ac:dyDescent="0.25">
      <c r="A6" s="3" t="s">
        <v>0</v>
      </c>
      <c r="B6" s="2"/>
      <c r="C6" s="2"/>
      <c r="D6" s="2"/>
      <c r="E6" s="2"/>
      <c r="F6" s="2"/>
      <c r="G6" s="2"/>
      <c r="H6" s="30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 t="s">
        <v>1</v>
      </c>
      <c r="C7" s="2"/>
      <c r="D7" s="2"/>
      <c r="E7" s="2"/>
      <c r="F7" s="4">
        <v>0</v>
      </c>
      <c r="G7" s="2"/>
      <c r="H7" s="30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 t="s">
        <v>2</v>
      </c>
      <c r="C8" s="2"/>
      <c r="D8" s="2"/>
      <c r="E8" s="2"/>
      <c r="F8" s="4">
        <v>0</v>
      </c>
      <c r="G8" s="2"/>
      <c r="H8" s="30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 t="s">
        <v>3</v>
      </c>
      <c r="C9" s="2"/>
      <c r="D9" s="2"/>
      <c r="E9" s="2"/>
      <c r="F9" s="5">
        <v>0</v>
      </c>
      <c r="G9" s="2"/>
      <c r="H9" s="30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 t="s">
        <v>4</v>
      </c>
      <c r="C10" s="2"/>
      <c r="D10" s="2"/>
      <c r="E10" s="2"/>
      <c r="F10" s="4">
        <v>0</v>
      </c>
      <c r="G10" s="2"/>
      <c r="H10" s="30"/>
      <c r="I10" s="2"/>
      <c r="J10" s="2"/>
      <c r="K10" s="2"/>
      <c r="L10" s="2"/>
      <c r="M10" s="2"/>
      <c r="N10" s="2"/>
      <c r="O10" s="2"/>
    </row>
    <row r="11" spans="1:15" ht="9.9499999999999993" customHeight="1" x14ac:dyDescent="0.25">
      <c r="A11" s="2"/>
      <c r="B11" s="2"/>
      <c r="C11" s="2"/>
      <c r="D11" s="2"/>
      <c r="E11" s="2"/>
    </row>
    <row r="12" spans="1:15" x14ac:dyDescent="0.25">
      <c r="A12" s="3" t="s">
        <v>30</v>
      </c>
      <c r="B12" s="2"/>
      <c r="C12" s="2"/>
      <c r="D12" s="2"/>
      <c r="E12" s="2"/>
    </row>
    <row r="13" spans="1:15" x14ac:dyDescent="0.25">
      <c r="A13" s="2"/>
      <c r="B13" s="3" t="s">
        <v>5</v>
      </c>
      <c r="C13" s="2"/>
      <c r="D13" s="2"/>
      <c r="E13" s="2"/>
      <c r="F13" s="9" t="s">
        <v>38</v>
      </c>
      <c r="G13" s="10" t="s">
        <v>39</v>
      </c>
      <c r="I13" s="10" t="s">
        <v>41</v>
      </c>
      <c r="J13" s="10" t="s">
        <v>39</v>
      </c>
    </row>
    <row r="14" spans="1:15" x14ac:dyDescent="0.25">
      <c r="A14" s="2"/>
      <c r="B14" s="2" t="s">
        <v>6</v>
      </c>
      <c r="C14" s="2"/>
      <c r="D14" s="2"/>
      <c r="E14" s="2"/>
      <c r="F14" s="11"/>
      <c r="G14" s="31" t="s">
        <v>46</v>
      </c>
      <c r="H14" s="30" t="s">
        <v>40</v>
      </c>
      <c r="I14" s="11"/>
      <c r="J14" s="31" t="s">
        <v>50</v>
      </c>
      <c r="K14" s="2"/>
      <c r="L14" s="2"/>
      <c r="M14" s="2"/>
      <c r="N14" s="32" t="s">
        <v>44</v>
      </c>
      <c r="O14" s="33">
        <f t="shared" ref="O14:O21" si="0">+F14*I14</f>
        <v>0</v>
      </c>
    </row>
    <row r="15" spans="1:15" x14ac:dyDescent="0.25">
      <c r="A15" s="2"/>
      <c r="B15" s="2" t="s">
        <v>7</v>
      </c>
      <c r="C15" s="2"/>
      <c r="D15" s="2"/>
      <c r="E15" s="2"/>
      <c r="F15" s="11"/>
      <c r="G15" s="31" t="s">
        <v>46</v>
      </c>
      <c r="H15" s="30" t="s">
        <v>40</v>
      </c>
      <c r="I15" s="11"/>
      <c r="J15" s="31" t="s">
        <v>50</v>
      </c>
      <c r="K15" s="2"/>
      <c r="L15" s="2"/>
      <c r="M15" s="2"/>
      <c r="N15" s="32" t="s">
        <v>44</v>
      </c>
      <c r="O15" s="34">
        <f t="shared" si="0"/>
        <v>0</v>
      </c>
    </row>
    <row r="16" spans="1:15" x14ac:dyDescent="0.25">
      <c r="A16" s="2"/>
      <c r="B16" s="2" t="s">
        <v>8</v>
      </c>
      <c r="C16" s="2"/>
      <c r="D16" s="2"/>
      <c r="E16" s="2"/>
      <c r="F16" s="11"/>
      <c r="G16" s="31" t="s">
        <v>47</v>
      </c>
      <c r="H16" s="30" t="s">
        <v>40</v>
      </c>
      <c r="I16" s="11"/>
      <c r="J16" s="31" t="s">
        <v>53</v>
      </c>
      <c r="K16" s="2"/>
      <c r="L16" s="2"/>
      <c r="M16" s="2"/>
      <c r="N16" s="32" t="s">
        <v>44</v>
      </c>
      <c r="O16" s="34">
        <f t="shared" si="0"/>
        <v>0</v>
      </c>
    </row>
    <row r="17" spans="1:15" x14ac:dyDescent="0.25">
      <c r="A17" s="2"/>
      <c r="B17" s="2" t="s">
        <v>9</v>
      </c>
      <c r="C17" s="2"/>
      <c r="D17" s="2"/>
      <c r="E17" s="2"/>
      <c r="F17" s="11"/>
      <c r="G17" s="31" t="s">
        <v>48</v>
      </c>
      <c r="H17" s="30" t="s">
        <v>40</v>
      </c>
      <c r="I17" s="11"/>
      <c r="J17" s="31" t="s">
        <v>51</v>
      </c>
      <c r="K17" s="2"/>
      <c r="L17" s="2"/>
      <c r="M17" s="2"/>
      <c r="N17" s="32" t="s">
        <v>44</v>
      </c>
      <c r="O17" s="34">
        <f t="shared" si="0"/>
        <v>0</v>
      </c>
    </row>
    <row r="18" spans="1:15" x14ac:dyDescent="0.25">
      <c r="A18" s="2"/>
      <c r="B18" s="2" t="s">
        <v>10</v>
      </c>
      <c r="C18" s="2"/>
      <c r="D18" s="2"/>
      <c r="E18" s="2"/>
      <c r="F18" s="11"/>
      <c r="G18" s="31" t="s">
        <v>49</v>
      </c>
      <c r="H18" s="30" t="s">
        <v>40</v>
      </c>
      <c r="I18" s="11"/>
      <c r="J18" s="31" t="s">
        <v>52</v>
      </c>
      <c r="K18" s="2"/>
      <c r="L18" s="2"/>
      <c r="M18" s="2"/>
      <c r="N18" s="32" t="s">
        <v>44</v>
      </c>
      <c r="O18" s="34">
        <f t="shared" si="0"/>
        <v>0</v>
      </c>
    </row>
    <row r="19" spans="1:15" x14ac:dyDescent="0.25">
      <c r="A19" s="2"/>
      <c r="B19" s="2" t="s">
        <v>11</v>
      </c>
      <c r="C19" s="2"/>
      <c r="D19" s="2"/>
      <c r="E19" s="2"/>
      <c r="F19" s="11"/>
      <c r="G19" s="31" t="s">
        <v>49</v>
      </c>
      <c r="H19" s="30" t="s">
        <v>40</v>
      </c>
      <c r="I19" s="11"/>
      <c r="J19" s="31" t="s">
        <v>52</v>
      </c>
      <c r="K19" s="2"/>
      <c r="L19" s="2"/>
      <c r="M19" s="2"/>
      <c r="N19" s="32" t="s">
        <v>44</v>
      </c>
      <c r="O19" s="34">
        <f t="shared" si="0"/>
        <v>0</v>
      </c>
    </row>
    <row r="20" spans="1:15" x14ac:dyDescent="0.25">
      <c r="A20" s="2"/>
      <c r="B20" s="2" t="s">
        <v>12</v>
      </c>
      <c r="C20" s="2"/>
      <c r="D20" s="2"/>
      <c r="E20" s="2"/>
      <c r="F20" s="11"/>
      <c r="G20" s="31" t="s">
        <v>48</v>
      </c>
      <c r="H20" s="30" t="s">
        <v>40</v>
      </c>
      <c r="I20" s="11"/>
      <c r="J20" s="31" t="s">
        <v>51</v>
      </c>
      <c r="K20" s="2"/>
      <c r="L20" s="2"/>
      <c r="M20" s="2"/>
      <c r="N20" s="32" t="s">
        <v>44</v>
      </c>
      <c r="O20" s="34">
        <f t="shared" si="0"/>
        <v>0</v>
      </c>
    </row>
    <row r="21" spans="1:15" x14ac:dyDescent="0.25">
      <c r="A21" s="2"/>
      <c r="B21" s="2" t="s">
        <v>13</v>
      </c>
      <c r="C21" s="2"/>
      <c r="D21" s="2"/>
      <c r="E21" s="2"/>
      <c r="F21" s="11"/>
      <c r="G21" s="31" t="s">
        <v>46</v>
      </c>
      <c r="H21" s="30" t="s">
        <v>40</v>
      </c>
      <c r="I21" s="11"/>
      <c r="J21" s="31" t="s">
        <v>50</v>
      </c>
      <c r="K21" s="2"/>
      <c r="L21" s="2"/>
      <c r="M21" s="2"/>
      <c r="N21" s="32" t="s">
        <v>44</v>
      </c>
      <c r="O21" s="34">
        <f t="shared" si="0"/>
        <v>0</v>
      </c>
    </row>
    <row r="22" spans="1:15" x14ac:dyDescent="0.25">
      <c r="A22" s="2"/>
      <c r="B22" s="2" t="s">
        <v>14</v>
      </c>
      <c r="C22" s="2"/>
      <c r="D22" s="2"/>
      <c r="E22" s="2"/>
      <c r="F22" s="16"/>
      <c r="I22" s="16"/>
      <c r="O22" s="17"/>
    </row>
    <row r="23" spans="1:15" x14ac:dyDescent="0.25">
      <c r="A23" s="2"/>
      <c r="B23" s="3" t="s">
        <v>15</v>
      </c>
      <c r="C23" s="2"/>
      <c r="D23" s="2"/>
      <c r="E23" s="2"/>
      <c r="O23" s="18">
        <f>SUM(O14:O22)</f>
        <v>0</v>
      </c>
    </row>
    <row r="24" spans="1:15" ht="9.9499999999999993" customHeight="1" x14ac:dyDescent="0.25">
      <c r="A24" s="2"/>
      <c r="B24" s="2"/>
      <c r="C24" s="2"/>
      <c r="D24" s="2"/>
      <c r="E24" s="2"/>
    </row>
    <row r="25" spans="1:15" x14ac:dyDescent="0.25">
      <c r="A25" s="2"/>
      <c r="B25" s="2" t="s">
        <v>16</v>
      </c>
      <c r="C25" s="2"/>
      <c r="D25" s="2"/>
      <c r="E25" s="2"/>
      <c r="O25" s="19"/>
    </row>
    <row r="26" spans="1:15" x14ac:dyDescent="0.25">
      <c r="A26" s="2"/>
      <c r="B26" s="2" t="s">
        <v>17</v>
      </c>
      <c r="C26" s="2"/>
      <c r="D26" s="2"/>
      <c r="E26" s="2"/>
      <c r="O26" s="20"/>
    </row>
    <row r="27" spans="1:15" x14ac:dyDescent="0.25">
      <c r="A27" s="2"/>
      <c r="B27" s="2" t="s">
        <v>18</v>
      </c>
      <c r="C27" s="2"/>
      <c r="D27" s="2"/>
      <c r="E27" s="2"/>
      <c r="O27" s="20"/>
    </row>
    <row r="28" spans="1:15" x14ac:dyDescent="0.25">
      <c r="A28" s="2"/>
      <c r="B28" s="2" t="s">
        <v>14</v>
      </c>
      <c r="C28" s="2"/>
      <c r="D28" s="2"/>
      <c r="E28" s="2"/>
      <c r="O28" s="20"/>
    </row>
    <row r="29" spans="1:15" x14ac:dyDescent="0.25">
      <c r="A29" s="2"/>
      <c r="B29" s="2" t="s">
        <v>19</v>
      </c>
      <c r="C29" s="2"/>
      <c r="D29" s="2"/>
      <c r="E29" s="2"/>
      <c r="F29" s="21"/>
      <c r="H29" s="8" t="s">
        <v>40</v>
      </c>
      <c r="I29" s="11"/>
      <c r="J29" s="12" t="s">
        <v>55</v>
      </c>
      <c r="N29" s="13" t="s">
        <v>44</v>
      </c>
      <c r="O29" s="15">
        <f>+F29*I29</f>
        <v>0</v>
      </c>
    </row>
    <row r="30" spans="1:15" x14ac:dyDescent="0.25">
      <c r="A30" s="2"/>
      <c r="B30" s="2" t="s">
        <v>20</v>
      </c>
      <c r="C30" s="2"/>
      <c r="D30" s="2"/>
      <c r="E30" s="2"/>
      <c r="F30" s="19"/>
      <c r="G30" s="12" t="s">
        <v>54</v>
      </c>
      <c r="H30" s="8" t="s">
        <v>40</v>
      </c>
      <c r="I30" s="11"/>
      <c r="J30" s="12" t="s">
        <v>56</v>
      </c>
      <c r="N30" s="13" t="s">
        <v>44</v>
      </c>
      <c r="O30" s="22">
        <f>+F30*I30</f>
        <v>0</v>
      </c>
    </row>
    <row r="31" spans="1:15" x14ac:dyDescent="0.25">
      <c r="A31" s="2"/>
      <c r="B31" s="3" t="s">
        <v>21</v>
      </c>
      <c r="C31" s="2"/>
      <c r="D31" s="2"/>
      <c r="E31" s="2"/>
      <c r="O31" s="18">
        <f>SUM(O23:O30)</f>
        <v>0</v>
      </c>
    </row>
    <row r="32" spans="1:15" ht="9.9499999999999993" customHeight="1" x14ac:dyDescent="0.25">
      <c r="A32" s="2"/>
      <c r="B32" s="2"/>
      <c r="C32" s="2"/>
      <c r="D32" s="2"/>
      <c r="E32" s="2"/>
    </row>
    <row r="33" spans="1:15" x14ac:dyDescent="0.25">
      <c r="A33" s="3" t="s">
        <v>31</v>
      </c>
      <c r="B33" s="2"/>
      <c r="C33" s="2"/>
      <c r="D33" s="2"/>
      <c r="E33" s="2"/>
    </row>
    <row r="34" spans="1:15" x14ac:dyDescent="0.25">
      <c r="A34" s="2"/>
      <c r="B34" s="2" t="s">
        <v>22</v>
      </c>
      <c r="C34" s="2"/>
      <c r="D34" s="2"/>
      <c r="E34" s="2"/>
      <c r="O34" s="19"/>
    </row>
    <row r="35" spans="1:15" x14ac:dyDescent="0.25">
      <c r="A35" s="2"/>
      <c r="B35" s="2" t="s">
        <v>23</v>
      </c>
      <c r="C35" s="2"/>
      <c r="D35" s="2"/>
      <c r="E35" s="2"/>
      <c r="O35" s="11"/>
    </row>
    <row r="36" spans="1:15" x14ac:dyDescent="0.25">
      <c r="A36" s="2"/>
      <c r="B36" s="2" t="s">
        <v>24</v>
      </c>
      <c r="C36" s="2"/>
      <c r="D36" s="2"/>
      <c r="E36" s="2"/>
      <c r="O36" s="23"/>
    </row>
    <row r="37" spans="1:15" x14ac:dyDescent="0.25">
      <c r="A37" s="2"/>
      <c r="B37" s="3" t="s">
        <v>33</v>
      </c>
      <c r="C37" s="2"/>
      <c r="D37" s="2"/>
      <c r="E37" s="2"/>
      <c r="O37" s="18">
        <f>SUM(O34:O36)</f>
        <v>0</v>
      </c>
    </row>
    <row r="38" spans="1:15" ht="9.9499999999999993" customHeight="1" thickBot="1" x14ac:dyDescent="0.3">
      <c r="A38" s="2"/>
      <c r="B38" s="3"/>
      <c r="C38" s="2"/>
      <c r="D38" s="2"/>
      <c r="E38" s="2"/>
      <c r="O38" s="24"/>
    </row>
    <row r="39" spans="1:15" ht="15.75" thickTop="1" x14ac:dyDescent="0.25">
      <c r="A39" s="3" t="s">
        <v>34</v>
      </c>
      <c r="B39" s="3"/>
      <c r="C39" s="2"/>
      <c r="D39" s="2"/>
      <c r="E39" s="2"/>
      <c r="O39" s="25">
        <f>+O31+O37</f>
        <v>0</v>
      </c>
    </row>
    <row r="40" spans="1:15" ht="9.9499999999999993" customHeight="1" x14ac:dyDescent="0.25">
      <c r="A40" s="2"/>
      <c r="B40" s="2"/>
      <c r="C40" s="2"/>
      <c r="D40" s="2"/>
      <c r="E40" s="2"/>
    </row>
    <row r="41" spans="1:15" x14ac:dyDescent="0.25">
      <c r="A41" s="3" t="s">
        <v>29</v>
      </c>
      <c r="B41" s="2"/>
      <c r="C41" s="2"/>
      <c r="D41" s="2"/>
      <c r="E41" s="2"/>
      <c r="F41" s="10" t="s">
        <v>38</v>
      </c>
      <c r="G41" s="10" t="s">
        <v>39</v>
      </c>
      <c r="I41" s="7" t="s">
        <v>41</v>
      </c>
      <c r="J41" s="10" t="s">
        <v>39</v>
      </c>
    </row>
    <row r="42" spans="1:15" x14ac:dyDescent="0.25">
      <c r="A42" s="2"/>
      <c r="B42" s="2" t="s">
        <v>25</v>
      </c>
      <c r="C42" s="2"/>
      <c r="D42" s="2"/>
      <c r="E42" s="2"/>
      <c r="F42" s="19"/>
      <c r="G42" s="12" t="s">
        <v>42</v>
      </c>
      <c r="H42" s="8" t="s">
        <v>40</v>
      </c>
      <c r="I42" s="11">
        <v>0</v>
      </c>
      <c r="J42" s="12" t="s">
        <v>43</v>
      </c>
      <c r="K42" s="26" t="s">
        <v>40</v>
      </c>
      <c r="L42" s="27">
        <f>(0.5*(F7)*(1-F8)-(F10)/(1-F9))</f>
        <v>0</v>
      </c>
      <c r="M42" s="12" t="s">
        <v>57</v>
      </c>
      <c r="N42" s="13" t="s">
        <v>44</v>
      </c>
      <c r="O42" s="14">
        <f>F42*I42*L42</f>
        <v>0</v>
      </c>
    </row>
    <row r="43" spans="1:15" x14ac:dyDescent="0.25">
      <c r="A43" s="2"/>
      <c r="B43" s="2" t="s">
        <v>26</v>
      </c>
      <c r="C43" s="2"/>
      <c r="D43" s="2"/>
      <c r="E43" s="2"/>
      <c r="F43" s="19"/>
      <c r="G43" s="12" t="s">
        <v>42</v>
      </c>
      <c r="H43" s="8" t="s">
        <v>40</v>
      </c>
      <c r="I43" s="11">
        <v>0</v>
      </c>
      <c r="J43" s="12" t="s">
        <v>43</v>
      </c>
      <c r="K43" s="26" t="s">
        <v>40</v>
      </c>
      <c r="L43" s="27">
        <f>F7*(1-F8)*0.5</f>
        <v>0</v>
      </c>
      <c r="M43" s="12" t="s">
        <v>57</v>
      </c>
      <c r="N43" s="13" t="s">
        <v>44</v>
      </c>
      <c r="O43" s="15">
        <f>F43*I43*L43</f>
        <v>0</v>
      </c>
    </row>
    <row r="44" spans="1:15" x14ac:dyDescent="0.25">
      <c r="A44" s="2"/>
      <c r="B44" s="2" t="s">
        <v>27</v>
      </c>
      <c r="C44" s="2"/>
      <c r="D44" s="2"/>
      <c r="E44" s="2"/>
      <c r="F44" s="19"/>
      <c r="G44" s="12" t="s">
        <v>42</v>
      </c>
      <c r="H44" s="8" t="s">
        <v>40</v>
      </c>
      <c r="I44" s="11">
        <v>0</v>
      </c>
      <c r="J44" s="12" t="s">
        <v>43</v>
      </c>
      <c r="K44" s="26" t="s">
        <v>40</v>
      </c>
      <c r="L44" s="27">
        <f>(F10-F9)</f>
        <v>0</v>
      </c>
      <c r="M44" s="12" t="s">
        <v>57</v>
      </c>
      <c r="N44" s="13" t="s">
        <v>44</v>
      </c>
      <c r="O44" s="28">
        <f>F44*I44*L44</f>
        <v>0</v>
      </c>
    </row>
    <row r="45" spans="1:15" x14ac:dyDescent="0.25">
      <c r="A45" s="2"/>
      <c r="B45" s="3" t="s">
        <v>28</v>
      </c>
      <c r="C45" s="2"/>
      <c r="D45" s="2"/>
      <c r="E45" s="2"/>
      <c r="O45" s="18">
        <f>SUM(O42:O44)</f>
        <v>0</v>
      </c>
    </row>
    <row r="46" spans="1:15" ht="9.9499999999999993" customHeight="1" x14ac:dyDescent="0.25">
      <c r="A46" s="2"/>
      <c r="B46" s="2"/>
      <c r="C46" s="2"/>
      <c r="D46" s="2"/>
      <c r="E46" s="2"/>
    </row>
    <row r="47" spans="1:15" x14ac:dyDescent="0.25">
      <c r="A47" s="3" t="s">
        <v>32</v>
      </c>
      <c r="B47" s="2"/>
      <c r="C47" s="2"/>
      <c r="D47" s="2"/>
      <c r="E47" s="2"/>
      <c r="O47" s="18">
        <f>+O45-O39</f>
        <v>0</v>
      </c>
    </row>
    <row r="48" spans="1:15" ht="9.9499999999999993" customHeight="1" x14ac:dyDescent="0.25">
      <c r="A48" s="2"/>
      <c r="B48" s="2"/>
      <c r="C48" s="2"/>
      <c r="D48" s="2"/>
      <c r="E48" s="2"/>
    </row>
    <row r="49" spans="1:15" x14ac:dyDescent="0.25">
      <c r="A49" s="2" t="s">
        <v>35</v>
      </c>
      <c r="B49" s="2"/>
      <c r="C49" s="2"/>
      <c r="D49" s="2"/>
      <c r="E49" s="2"/>
      <c r="O49" s="29" t="str">
        <f>IF(L42&gt;0,(O31-43)/(I43*L43+L42*I42),"--")</f>
        <v>--</v>
      </c>
    </row>
    <row r="50" spans="1:15" x14ac:dyDescent="0.25">
      <c r="A50" s="2" t="s">
        <v>36</v>
      </c>
      <c r="B50" s="2"/>
      <c r="C50" s="2"/>
      <c r="D50" s="2"/>
      <c r="E50" s="2"/>
      <c r="O50" s="29" t="str">
        <f>IF(L43,(O39-O44)/(I43*L43+I42*L42),"--")</f>
        <v>--</v>
      </c>
    </row>
  </sheetData>
  <sheetProtection password="D3DF" sheet="1" objects="1" scenarios="1" selectLockedCells="1"/>
  <pageMargins left="0.7" right="0.7" top="0.75" bottom="0.75" header="0.3" footer="0.3"/>
  <pageSetup scale="7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Your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Huhmann</dc:creator>
  <cp:lastModifiedBy>Matt Rowell</cp:lastModifiedBy>
  <cp:lastPrinted>2016-02-11T20:39:38Z</cp:lastPrinted>
  <dcterms:created xsi:type="dcterms:W3CDTF">2016-02-10T21:57:28Z</dcterms:created>
  <dcterms:modified xsi:type="dcterms:W3CDTF">2016-02-22T18:34:40Z</dcterms:modified>
</cp:coreProperties>
</file>